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127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<sst xmlns="http://schemas.openxmlformats.org/spreadsheetml/2006/main" count="37" uniqueCount="31">
  <si>
    <t>Eisenbestimmung</t>
  </si>
  <si>
    <t>Messung</t>
  </si>
  <si>
    <t>Tiegel</t>
  </si>
  <si>
    <t>Leergewicht</t>
  </si>
  <si>
    <t>Gewicht+Probe</t>
  </si>
  <si>
    <t>Probe</t>
  </si>
  <si>
    <t>2(neu)</t>
  </si>
  <si>
    <t>Gravimetr. Faktor</t>
  </si>
  <si>
    <t xml:space="preserve">f = 2*55,8/(2*55,8+3*16) = </t>
  </si>
  <si>
    <t>Eingewogen:</t>
  </si>
  <si>
    <t>Messung 1-3</t>
  </si>
  <si>
    <t>je 50ml Lösung</t>
  </si>
  <si>
    <t>Messung 4</t>
  </si>
  <si>
    <t>40ml Lösung</t>
  </si>
  <si>
    <t>Fe pro 250ml</t>
  </si>
  <si>
    <t>Fe pro 50ml</t>
  </si>
  <si>
    <t>Fe pro 40ml</t>
  </si>
  <si>
    <t>Mittelwert Fe pro 250ml</t>
  </si>
  <si>
    <t>Standardabweichung</t>
  </si>
  <si>
    <t>Fe-Gehalt der Probe</t>
  </si>
  <si>
    <t>g in 250ml Lsg.</t>
  </si>
  <si>
    <t>%</t>
  </si>
  <si>
    <t>Konfidenzintervall mit 4 Messungen = 3 Freiheitsgraden. 2 Seitig bei 5% Fehlerwahrscheinlichkeit</t>
  </si>
  <si>
    <t>Der Eisengehalt der Probe beträgt mit 95% Wahrscheinlichkeit</t>
  </si>
  <si>
    <t>±</t>
  </si>
  <si>
    <t>t =</t>
  </si>
  <si>
    <t xml:space="preserve"> -------&gt;</t>
  </si>
  <si>
    <t>entsprechen Fe-Gehalt(%):</t>
  </si>
  <si>
    <t>Eisengehalt der Probe:</t>
  </si>
  <si>
    <t>C = X ± s*t(3;95%) / Wurzel(4)</t>
  </si>
  <si>
    <t>40,70877±0,75972%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</si>
</sst>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1"/>
  <sheetViews>
    <sheetView tabSelected="1" workbookViewId="0" topLeftCell="A1">
      <selection activeCell="E29" sqref="E29"/>
    </sheetView>
  </sheetViews>
  <sheetFormatPr defaultColWidth="11.421875" defaultRowHeight="12.75"/>
  <cols>
    <col min="1" max="1" width="10.57421875" style="0" customWidth="1"/>
    <col min="2" max="2" width="11.7109375" style="0" customWidth="1"/>
    <col min="4" max="4" width="14.7109375" style="0" customWidth="1"/>
  </cols>
  <sheetData>
    <row r="2" ht="12.75">
      <c r="C2" s="1" t="s">
        <v>0</v>
      </c>
    </row>
    <row r="4" spans="1:7" ht="12.75">
      <c r="A4" s="1" t="s">
        <v>1</v>
      </c>
      <c r="B4" s="1" t="s">
        <v>2</v>
      </c>
      <c r="C4" s="1" t="s">
        <v>3</v>
      </c>
      <c r="D4" s="1" t="s">
        <v>4</v>
      </c>
      <c r="E4" s="1" t="s">
        <v>5</v>
      </c>
      <c r="F4" s="1" t="s">
        <v>15</v>
      </c>
      <c r="G4" s="1" t="s">
        <v>14</v>
      </c>
    </row>
    <row r="5" spans="1:7" ht="12.75">
      <c r="A5">
        <v>1</v>
      </c>
      <c r="B5">
        <v>1</v>
      </c>
      <c r="C5">
        <v>12.3072</v>
      </c>
      <c r="D5">
        <v>12.36445</v>
      </c>
      <c r="E5">
        <f>D5-C5</f>
        <v>0.0572499999999998</v>
      </c>
      <c r="F5">
        <f>E12*E5</f>
        <v>0.04003492499999986</v>
      </c>
      <c r="G5">
        <f>F5*5</f>
        <v>0.2001746249999993</v>
      </c>
    </row>
    <row r="6" spans="1:7" ht="12.75">
      <c r="A6">
        <v>2</v>
      </c>
      <c r="B6">
        <v>2</v>
      </c>
      <c r="C6">
        <v>12.1381</v>
      </c>
      <c r="D6">
        <v>12.197</v>
      </c>
      <c r="E6">
        <f>D6-C6</f>
        <v>0.05889999999999951</v>
      </c>
      <c r="F6">
        <f>E12*E6</f>
        <v>0.04118876999999966</v>
      </c>
      <c r="G6">
        <f>F6*5</f>
        <v>0.2059438499999983</v>
      </c>
    </row>
    <row r="7" spans="1:7" ht="12.75">
      <c r="A7">
        <v>3</v>
      </c>
      <c r="B7">
        <v>1</v>
      </c>
      <c r="C7">
        <v>12.3068</v>
      </c>
      <c r="D7">
        <v>12.3651</v>
      </c>
      <c r="E7">
        <f>D7-C7</f>
        <v>0.05829999999999913</v>
      </c>
      <c r="F7">
        <f>E12*E7</f>
        <v>0.04076918999999939</v>
      </c>
      <c r="G7">
        <f>F7*5</f>
        <v>0.20384594999999697</v>
      </c>
    </row>
    <row r="9" spans="1:7" ht="12.75">
      <c r="A9" s="1" t="s">
        <v>1</v>
      </c>
      <c r="B9" s="1" t="s">
        <v>2</v>
      </c>
      <c r="C9" s="1" t="s">
        <v>3</v>
      </c>
      <c r="D9" s="1" t="s">
        <v>4</v>
      </c>
      <c r="E9" s="1" t="s">
        <v>5</v>
      </c>
      <c r="F9" s="1" t="s">
        <v>16</v>
      </c>
      <c r="G9" s="1" t="s">
        <v>14</v>
      </c>
    </row>
    <row r="10" spans="1:7" ht="12.75">
      <c r="A10">
        <v>4</v>
      </c>
      <c r="B10" s="2" t="s">
        <v>6</v>
      </c>
      <c r="C10">
        <v>11.0389</v>
      </c>
      <c r="D10">
        <v>11.0854</v>
      </c>
      <c r="E10">
        <f>(D10-C10)</f>
        <v>0.046499999999999986</v>
      </c>
      <c r="F10">
        <f>E12*E10</f>
        <v>0.03251744999999999</v>
      </c>
      <c r="G10">
        <f>((F10/4)*25)</f>
        <v>0.20323406249999992</v>
      </c>
    </row>
    <row r="12" spans="1:5" ht="12.75">
      <c r="A12" t="s">
        <v>7</v>
      </c>
      <c r="C12" t="s">
        <v>8</v>
      </c>
      <c r="E12">
        <v>0.6993</v>
      </c>
    </row>
    <row r="15" spans="1:3" ht="12.75">
      <c r="A15" t="s">
        <v>9</v>
      </c>
      <c r="B15">
        <v>0.4994</v>
      </c>
      <c r="C15" t="s">
        <v>20</v>
      </c>
    </row>
    <row r="16" spans="1:2" ht="12.75">
      <c r="A16" t="s">
        <v>10</v>
      </c>
      <c r="B16" t="s">
        <v>11</v>
      </c>
    </row>
    <row r="17" spans="1:2" ht="12.75">
      <c r="A17" t="s">
        <v>12</v>
      </c>
      <c r="B17" t="s">
        <v>13</v>
      </c>
    </row>
    <row r="20" spans="1:3" ht="12.75">
      <c r="A20" s="1" t="s">
        <v>17</v>
      </c>
      <c r="C20">
        <f>AVERAGE(G5:G7,G10)</f>
        <v>0.20329962187499862</v>
      </c>
    </row>
    <row r="21" spans="1:7" ht="12.75">
      <c r="A21" s="1" t="s">
        <v>18</v>
      </c>
      <c r="C21">
        <f>STDEV(G5:G7,G10)</f>
        <v>0.0023846956687478965</v>
      </c>
      <c r="D21" t="s">
        <v>26</v>
      </c>
      <c r="E21" t="s">
        <v>27</v>
      </c>
      <c r="G21" s="4">
        <f>C21/B15*100</f>
        <v>0.4775121483275723</v>
      </c>
    </row>
    <row r="23" spans="1:4" ht="12.75">
      <c r="A23" s="1" t="s">
        <v>19</v>
      </c>
      <c r="B23" s="1"/>
      <c r="C23">
        <f>C20/B15*100</f>
        <v>40.70877490488559</v>
      </c>
      <c r="D23" t="s">
        <v>21</v>
      </c>
    </row>
    <row r="25" ht="12.75">
      <c r="A25" s="3" t="s">
        <v>22</v>
      </c>
    </row>
    <row r="26" ht="12.75">
      <c r="B26" s="4" t="s">
        <v>29</v>
      </c>
    </row>
    <row r="27" spans="1:2" ht="12.75">
      <c r="A27" s="2" t="s">
        <v>25</v>
      </c>
      <c r="B27" s="4">
        <v>3.182</v>
      </c>
    </row>
    <row r="28" ht="12.75">
      <c r="A28" s="4" t="s">
        <v>23</v>
      </c>
    </row>
    <row r="29" spans="1:3" ht="12.75">
      <c r="A29">
        <f>C23</f>
        <v>40.70877490488559</v>
      </c>
      <c r="B29" t="s">
        <v>24</v>
      </c>
      <c r="C29">
        <f>B27*G21/SQRT(4)</f>
        <v>0.7597218279891675</v>
      </c>
    </row>
    <row r="31" spans="1:4" ht="12.75">
      <c r="A31" s="1" t="s">
        <v>28</v>
      </c>
      <c r="D31" s="1" t="s">
        <v>30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Potassium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Potassium</dc:creator>
  <cp:keywords/>
  <dc:description/>
  <cp:lastModifiedBy>Potassium</cp:lastModifiedBy>
  <cp:lastPrinted>2008-05-03T14:18:48Z</cp:lastPrinted>
  <dcterms:created xsi:type="dcterms:W3CDTF">2008-05-03T13:38:35Z</dcterms:created>
  <dcterms:modified xsi:type="dcterms:W3CDTF">2008-05-05T15:54:25Z</dcterms:modified>
  <cp:category/>
  <cp:version/>
  <cp:contentType/>
  <cp:contentStatus/>
</cp:coreProperties>
</file>